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VICHADA 19 DÍAS 2017" sheetId="2" r:id="rId1"/>
    <sheet name="VICHAD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29" i="1"/>
  <c r="D25" i="1"/>
  <c r="C57" i="1"/>
  <c r="D56" i="1"/>
  <c r="D57" i="1" s="1"/>
  <c r="D52" i="1"/>
  <c r="B48" i="1"/>
  <c r="C47" i="1"/>
  <c r="D47" i="1" s="1"/>
  <c r="D46" i="1"/>
  <c r="D48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8" i="1"/>
  <c r="D27" i="1"/>
  <c r="D26" i="1"/>
  <c r="D24" i="1"/>
  <c r="D23" i="1"/>
  <c r="D22" i="1"/>
  <c r="C14" i="1"/>
  <c r="D43" i="1" l="1"/>
  <c r="C33" i="1"/>
  <c r="D21" i="1"/>
  <c r="D33" i="1"/>
  <c r="D51" i="1" l="1"/>
  <c r="D53" i="1" s="1"/>
  <c r="C53" i="1"/>
  <c r="C60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<sst xmlns="http://schemas.openxmlformats.org/spreadsheetml/2006/main" count="122" uniqueCount="66">
  <si>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</si>
  <si>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</si>
  <si>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</si>
  <si>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</si>
  <si>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</si>
  <si>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</si>
  <si>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</si>
  <si>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</si>
  <si>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</si>
  <si>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</si>
  <si>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</si>
  <si>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</si>
  <si>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</si>
  <si>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</si>
  <si>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</si>
  <si>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</si>
  <si>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</si>
  <si>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</si>
  <si>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</si>
  <si>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</si>
  <si>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</si>
  <si>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</si>
  <si>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</si>
  <si>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</si>
  <si>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</si>
  <si>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</si>
  <si>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</si>
  <si>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</si>
  <si>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</si>
  <si>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</si>
  <si>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</si>
  <si>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</si>
  <si>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</si>
  <si>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</si>
  <si>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</si>
  <si>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</si>
  <si>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</si>
  <si>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</si>
  <si>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</si>
  <si>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</si>
  <si>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</si>
  <si>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</si>
  <si>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</si>
  <si>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</si>
  <si>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</si>
  <si>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</si>
  <si>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</si>
  <si>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</si>
  <si>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</si>
  <si>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</si>
  <si>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</si>
  <si>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</si>
  <si>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</si>
  <si>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</si>
  <si>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</si>
  <si>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</si>
  <si>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</si>
  <si>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</si>
  <si>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</si>
  <si>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VICHADA 7 MESES</t>
  </si>
  <si>
    <t>REGIONAL VICHADA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</si>
  <si>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</si>
  <si>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</si>
  <si>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</si>
  <si>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</si>
  <si>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VICHADA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</si>
</sst>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3593559</v>
      </c>
    </row>
    <row r="34" spans="1:3" x14ac:dyDescent="0.25">
      <c r="A34" s="17" t="s">
        <v>51</v>
      </c>
      <c r="B34"/>
      <c r="C34" s="22">
        <f>+C32+C33</f>
        <v>3661115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1465056</v>
      </c>
    </row>
    <row r="42" spans="1:3" x14ac:dyDescent="0.25">
      <c r="A42" s="17" t="s">
        <v>57</v>
      </c>
      <c r="B42"/>
      <c r="C42" s="19">
        <f>+C41</f>
        <v>1465056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17926364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358603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11058381</v>
      </c>
      <c r="D46" s="16">
        <f>+C46*7</f>
        <v>77408667</v>
      </c>
      <c r="F46" s="33">
        <v>216831</v>
      </c>
      <c r="G46" s="33"/>
    </row>
    <row r="47" spans="1:7" x14ac:dyDescent="0.25">
      <c r="A47" s="4" t="s">
        <v>46</v>
      </c>
      <c r="B47" s="5">
        <v>109</v>
      </c>
      <c r="C47" s="16">
        <f>+F46*B47</f>
        <v>23634579</v>
      </c>
      <c r="D47" s="16">
        <f>+C47*7</f>
        <v>165442053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34692960</v>
      </c>
      <c r="D48" s="11">
        <f>SUM(D46:D47)</f>
        <v>242850720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5901002</v>
      </c>
      <c r="D52" s="16">
        <f>+C52*7</f>
        <v>41307014</v>
      </c>
    </row>
    <row r="53" spans="1:4" x14ac:dyDescent="0.25">
      <c r="A53" s="17" t="s">
        <v>51</v>
      </c>
      <c r="B53" s="23"/>
      <c r="C53" s="19">
        <f>+C51+C52</f>
        <v>6011935</v>
      </c>
      <c r="D53" s="19">
        <f>SUM(D51:D52)</f>
        <v>42083545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5493451</v>
      </c>
      <c r="D60" s="20">
        <f>+C60*7</f>
        <v>38454157</v>
      </c>
    </row>
    <row r="61" spans="1:4" x14ac:dyDescent="0.25">
      <c r="A61" s="17" t="s">
        <v>57</v>
      </c>
      <c r="B61" s="23"/>
      <c r="C61" s="19">
        <f>+C60</f>
        <v>5493451</v>
      </c>
      <c r="D61" s="19">
        <f>SUM(D60)</f>
        <v>38454157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67217614</v>
      </c>
      <c r="D64" s="22">
        <f>+ROUND(D33+D43+D48+D53+D57+D61,0)</f>
        <v>470523298</v>
      </c>
    </row>
    <row r="66" spans="1:4" x14ac:dyDescent="0.25">
      <c r="A66" s="1" t="s">
        <v>59</v>
      </c>
      <c r="B66" s="28">
        <f>+F5+C14+D64</f>
        <v>478955531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VICHADA 19 DÍAS 2017</vt:lpstr>
      <vt:lpstr>VICHADA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2017-08-28T04:38:41Z</dcterms:created>
  <dcterms:modified xsi:type="dcterms:W3CDTF">2017-09-01T16:26:47Z</dcterms:modified>
</cp:coreProperties>
</file>